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90" windowWidth="9420" windowHeight="5010" activeTab="0"/>
  </bookViews>
  <sheets>
    <sheet name="Budget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<sst xmlns="http://schemas.openxmlformats.org/spreadsheetml/2006/main" count="51" uniqueCount="31">
  <si>
    <t>Gartnerparkens Grundejerforening</t>
  </si>
  <si>
    <t>-</t>
  </si>
  <si>
    <t>KR.</t>
  </si>
  <si>
    <t>INDTÆGTER</t>
  </si>
  <si>
    <t>Udgifter</t>
  </si>
  <si>
    <t>BUDGET FOR PERIODEN</t>
  </si>
  <si>
    <t>Indtægter i alt</t>
  </si>
  <si>
    <t>Udgifter i alt</t>
  </si>
  <si>
    <t>Resultat</t>
  </si>
  <si>
    <t>Pr hus/år</t>
  </si>
  <si>
    <t>Pr hus/kvartal</t>
  </si>
  <si>
    <t>Pr hus/måned</t>
  </si>
  <si>
    <t>BUDGET FOR FORENINGSFOND</t>
  </si>
  <si>
    <t>Tag renovering</t>
  </si>
  <si>
    <t>Andre udgifter</t>
  </si>
  <si>
    <t>Heraf 11.000 kr. vedtaget på selve generalforsamlingen</t>
  </si>
  <si>
    <t xml:space="preserve"> </t>
  </si>
  <si>
    <t>Kontingent</t>
  </si>
  <si>
    <t>Hybridnet</t>
  </si>
  <si>
    <t>Fond</t>
  </si>
  <si>
    <t>Administration</t>
  </si>
  <si>
    <t>Generalforsamling</t>
  </si>
  <si>
    <t>Græsslåning/benzin</t>
  </si>
  <si>
    <t>Beskæring og træfældning</t>
  </si>
  <si>
    <t>Fællesareal</t>
  </si>
  <si>
    <t>Forsikring</t>
  </si>
  <si>
    <t>Fastelavn</t>
  </si>
  <si>
    <t>Tegl</t>
  </si>
  <si>
    <t>Foreningsfond</t>
  </si>
  <si>
    <t>Opkrævet grundejerforening</t>
  </si>
  <si>
    <t>Renter og gebyrer</t>
  </si>
</sst>
</file>

<file path=xl/styles.xml><?xml version="1.0" encoding="utf-8"?>
<styleSheet xmlns="http://schemas.openxmlformats.org/spreadsheetml/2006/main">
  <numFmts count="19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d\.\ mmmm\ yyyy"/>
    <numFmt numFmtId="173" formatCode="0_);\(0\)"/>
    <numFmt numFmtId="174" formatCode="0.00;[Red]0.00"/>
  </numFmts>
  <fonts count="7">
    <font>
      <sz val="10"/>
      <name val="Arial"/>
      <family val="0"/>
    </font>
    <font>
      <sz val="18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6"/>
      <name val="Arial"/>
      <family val="2"/>
    </font>
    <font>
      <b/>
      <sz val="1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2" fillId="0" borderId="0" xfId="0" applyFont="1" applyAlignment="1">
      <alignment/>
    </xf>
    <xf numFmtId="172" fontId="2" fillId="0" borderId="0" xfId="0" applyNumberFormat="1" applyFont="1" applyAlignment="1">
      <alignment/>
    </xf>
    <xf numFmtId="172" fontId="2" fillId="0" borderId="0" xfId="0" applyNumberFormat="1" applyFont="1" applyAlignment="1">
      <alignment horizontal="center"/>
    </xf>
    <xf numFmtId="4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3" fontId="0" fillId="0" borderId="0" xfId="0" applyNumberFormat="1" applyBorder="1" applyAlignment="1">
      <alignment/>
    </xf>
    <xf numFmtId="0" fontId="5" fillId="0" borderId="0" xfId="0" applyFont="1" applyAlignment="1">
      <alignment/>
    </xf>
    <xf numFmtId="4" fontId="5" fillId="0" borderId="0" xfId="0" applyNumberFormat="1" applyFont="1" applyAlignment="1">
      <alignment/>
    </xf>
    <xf numFmtId="0" fontId="0" fillId="0" borderId="0" xfId="0" applyAlignment="1">
      <alignment wrapText="1"/>
    </xf>
    <xf numFmtId="0" fontId="6" fillId="2" borderId="0" xfId="0" applyFont="1" applyFill="1" applyAlignment="1">
      <alignment/>
    </xf>
    <xf numFmtId="0" fontId="2" fillId="2" borderId="0" xfId="0" applyFont="1" applyFill="1" applyAlignment="1">
      <alignment/>
    </xf>
    <xf numFmtId="0" fontId="1" fillId="3" borderId="0" xfId="0" applyFont="1" applyFill="1" applyAlignment="1">
      <alignment/>
    </xf>
    <xf numFmtId="0" fontId="0" fillId="3" borderId="0" xfId="0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ontingent"/>
      <sheetName val="Regnskaber"/>
      <sheetName val="fond"/>
      <sheetName val="bogføring"/>
      <sheetName val="Ark1"/>
      <sheetName val="Budge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tabSelected="1" workbookViewId="0" topLeftCell="A1">
      <selection activeCell="H25" sqref="H25"/>
    </sheetView>
  </sheetViews>
  <sheetFormatPr defaultColWidth="9.140625" defaultRowHeight="12.75"/>
  <cols>
    <col min="1" max="1" width="46.140625" style="0" customWidth="1"/>
    <col min="2" max="2" width="17.57421875" style="0" customWidth="1"/>
    <col min="3" max="3" width="2.57421875" style="0" customWidth="1"/>
    <col min="4" max="4" width="23.28125" style="0" customWidth="1"/>
    <col min="7" max="7" width="9.7109375" style="0" customWidth="1"/>
    <col min="8" max="8" width="10.421875" style="0" customWidth="1"/>
  </cols>
  <sheetData>
    <row r="1" spans="1:2" ht="23.25">
      <c r="A1" s="13" t="s">
        <v>0</v>
      </c>
      <c r="B1" s="14"/>
    </row>
    <row r="2" spans="1:8" ht="28.5" customHeight="1">
      <c r="A2" s="2" t="s">
        <v>5</v>
      </c>
      <c r="B2" s="3">
        <v>39722</v>
      </c>
      <c r="C2" s="4" t="s">
        <v>1</v>
      </c>
      <c r="D2" s="3">
        <v>40086</v>
      </c>
      <c r="F2" s="10" t="s">
        <v>9</v>
      </c>
      <c r="G2" s="10" t="s">
        <v>10</v>
      </c>
      <c r="H2" s="10" t="s">
        <v>11</v>
      </c>
    </row>
    <row r="3" spans="1:2" ht="15.75">
      <c r="A3" s="2" t="s">
        <v>3</v>
      </c>
      <c r="B3" s="6" t="s">
        <v>2</v>
      </c>
    </row>
    <row r="4" spans="1:8" ht="12.75">
      <c r="A4" s="5" t="s">
        <v>17</v>
      </c>
      <c r="B4" s="1">
        <v>15014</v>
      </c>
      <c r="F4" s="1">
        <v>556</v>
      </c>
      <c r="G4" s="1">
        <f>F4/4</f>
        <v>139</v>
      </c>
      <c r="H4" s="1">
        <f>G4/3</f>
        <v>46.333333333333336</v>
      </c>
    </row>
    <row r="5" spans="1:8" ht="12.75">
      <c r="A5" s="5" t="s">
        <v>18</v>
      </c>
      <c r="B5" s="1">
        <v>93850</v>
      </c>
      <c r="F5" s="1">
        <v>3476</v>
      </c>
      <c r="G5" s="1">
        <f>F5/4</f>
        <v>869</v>
      </c>
      <c r="H5" s="1">
        <f>G5/3</f>
        <v>289.6666666666667</v>
      </c>
    </row>
    <row r="6" spans="1:8" ht="12.75">
      <c r="A6" s="5" t="s">
        <v>19</v>
      </c>
      <c r="B6" s="1">
        <v>0</v>
      </c>
      <c r="F6" s="1" t="s">
        <v>16</v>
      </c>
      <c r="G6" s="1">
        <f>IF(B6=0,"",F6/4)</f>
      </c>
      <c r="H6" s="1">
        <f>IF(B6=0,"",G6/3)</f>
      </c>
    </row>
    <row r="7" spans="2:8" ht="12.75">
      <c r="B7" s="1"/>
      <c r="F7" s="1"/>
      <c r="G7" s="1"/>
      <c r="H7" s="1"/>
    </row>
    <row r="8" spans="1:8" ht="20.25">
      <c r="A8" s="8" t="s">
        <v>6</v>
      </c>
      <c r="B8" s="1">
        <f>SUM(B4:B6)</f>
        <v>108864</v>
      </c>
      <c r="F8" s="1">
        <v>4032</v>
      </c>
      <c r="G8" s="1">
        <f>F8/4</f>
        <v>1008</v>
      </c>
      <c r="H8" s="1">
        <f>G8/3</f>
        <v>336</v>
      </c>
    </row>
    <row r="9" spans="2:8" ht="12.75">
      <c r="B9" s="1"/>
      <c r="F9" s="1"/>
      <c r="G9" s="1"/>
      <c r="H9" s="1"/>
    </row>
    <row r="10" spans="2:8" ht="12.75">
      <c r="B10" s="1"/>
      <c r="F10" s="1"/>
      <c r="G10" s="1"/>
      <c r="H10" s="1"/>
    </row>
    <row r="11" spans="1:8" ht="15.75">
      <c r="A11" s="2" t="s">
        <v>4</v>
      </c>
      <c r="B11" s="1"/>
      <c r="F11" s="1"/>
      <c r="G11" s="1"/>
      <c r="H11" s="1"/>
    </row>
    <row r="12" spans="1:8" ht="12.75">
      <c r="A12" s="5" t="s">
        <v>18</v>
      </c>
      <c r="B12" s="1">
        <v>93850</v>
      </c>
      <c r="F12" s="1">
        <v>3476</v>
      </c>
      <c r="G12" s="1">
        <f aca="true" t="shared" si="0" ref="G12:G21">F12/4</f>
        <v>869</v>
      </c>
      <c r="H12" s="1">
        <f aca="true" t="shared" si="1" ref="H12:H21">G12/3</f>
        <v>289.6666666666667</v>
      </c>
    </row>
    <row r="13" spans="1:8" ht="12.75">
      <c r="A13" s="5" t="s">
        <v>20</v>
      </c>
      <c r="B13" s="1">
        <v>3000</v>
      </c>
      <c r="F13" s="1">
        <v>111</v>
      </c>
      <c r="G13" s="1">
        <f t="shared" si="0"/>
        <v>27.75</v>
      </c>
      <c r="H13" s="1">
        <f t="shared" si="1"/>
        <v>9.25</v>
      </c>
    </row>
    <row r="14" spans="1:8" ht="12.75">
      <c r="A14" s="5" t="s">
        <v>21</v>
      </c>
      <c r="B14" s="1">
        <v>1700</v>
      </c>
      <c r="F14" s="1">
        <v>63</v>
      </c>
      <c r="G14" s="1">
        <f t="shared" si="0"/>
        <v>15.75</v>
      </c>
      <c r="H14" s="1">
        <f t="shared" si="1"/>
        <v>5.25</v>
      </c>
    </row>
    <row r="15" spans="1:8" ht="12.75">
      <c r="A15" s="5" t="s">
        <v>22</v>
      </c>
      <c r="B15" s="1">
        <v>3000</v>
      </c>
      <c r="F15" s="1">
        <v>111</v>
      </c>
      <c r="G15" s="1">
        <f t="shared" si="0"/>
        <v>27.75</v>
      </c>
      <c r="H15" s="1">
        <f t="shared" si="1"/>
        <v>9.25</v>
      </c>
    </row>
    <row r="16" spans="1:8" ht="38.25">
      <c r="A16" s="5" t="s">
        <v>23</v>
      </c>
      <c r="B16" s="1">
        <v>11800</v>
      </c>
      <c r="D16" s="10" t="s">
        <v>15</v>
      </c>
      <c r="F16" s="1">
        <v>437</v>
      </c>
      <c r="G16" s="1">
        <f t="shared" si="0"/>
        <v>109.25</v>
      </c>
      <c r="H16" s="1">
        <f t="shared" si="1"/>
        <v>36.416666666666664</v>
      </c>
    </row>
    <row r="17" spans="1:8" ht="12.75">
      <c r="A17" s="5" t="s">
        <v>24</v>
      </c>
      <c r="B17" s="1">
        <v>3000</v>
      </c>
      <c r="F17" s="1">
        <v>111</v>
      </c>
      <c r="G17" s="1">
        <f t="shared" si="0"/>
        <v>27.75</v>
      </c>
      <c r="H17" s="1">
        <f t="shared" si="1"/>
        <v>9.25</v>
      </c>
    </row>
    <row r="18" spans="1:8" ht="12.75">
      <c r="A18" s="5" t="s">
        <v>25</v>
      </c>
      <c r="B18" s="1">
        <v>800</v>
      </c>
      <c r="F18" s="1">
        <v>30</v>
      </c>
      <c r="G18" s="1">
        <f t="shared" si="0"/>
        <v>7.5</v>
      </c>
      <c r="H18" s="1">
        <f t="shared" si="1"/>
        <v>2.5</v>
      </c>
    </row>
    <row r="19" spans="1:8" ht="12.75">
      <c r="A19" s="5" t="s">
        <v>26</v>
      </c>
      <c r="B19" s="1">
        <v>500</v>
      </c>
      <c r="F19" s="1">
        <v>19</v>
      </c>
      <c r="G19" s="1">
        <f t="shared" si="0"/>
        <v>4.75</v>
      </c>
      <c r="H19" s="1">
        <f t="shared" si="1"/>
        <v>1.5833333333333333</v>
      </c>
    </row>
    <row r="20" spans="1:8" ht="12.75">
      <c r="A20" s="5" t="s">
        <v>27</v>
      </c>
      <c r="B20" s="1">
        <v>2214</v>
      </c>
      <c r="F20" s="1">
        <v>82</v>
      </c>
      <c r="G20" s="1">
        <f t="shared" si="0"/>
        <v>20.5</v>
      </c>
      <c r="H20" s="1">
        <f t="shared" si="1"/>
        <v>6.833333333333333</v>
      </c>
    </row>
    <row r="21" spans="1:8" ht="12.75">
      <c r="A21" s="5" t="s">
        <v>28</v>
      </c>
      <c r="B21" s="7">
        <v>0</v>
      </c>
      <c r="F21" s="1">
        <v>0</v>
      </c>
      <c r="G21" s="1">
        <f t="shared" si="0"/>
        <v>0</v>
      </c>
      <c r="H21" s="1">
        <f t="shared" si="1"/>
        <v>0</v>
      </c>
    </row>
    <row r="22" spans="1:8" ht="12.75">
      <c r="A22" s="5"/>
      <c r="B22" s="1"/>
      <c r="F22" s="1" t="s">
        <v>16</v>
      </c>
      <c r="G22" s="1" t="s">
        <v>16</v>
      </c>
      <c r="H22" s="1" t="s">
        <v>16</v>
      </c>
    </row>
    <row r="23" spans="1:8" ht="20.25">
      <c r="A23" s="9" t="s">
        <v>7</v>
      </c>
      <c r="B23" s="1">
        <f>SUM(B12:B21)*-1</f>
        <v>-119864</v>
      </c>
      <c r="F23" s="1">
        <f>B23/27</f>
        <v>-4439.407407407408</v>
      </c>
      <c r="G23" s="1">
        <f>F23/4</f>
        <v>-1109.851851851852</v>
      </c>
      <c r="H23" s="1">
        <f>G23/3</f>
        <v>-369.95061728395063</v>
      </c>
    </row>
    <row r="24" spans="1:8" ht="12.75">
      <c r="A24" s="5"/>
      <c r="B24" s="1"/>
      <c r="F24" s="1"/>
      <c r="G24" s="1"/>
      <c r="H24" s="1"/>
    </row>
    <row r="25" spans="1:8" ht="39.75">
      <c r="A25" s="9" t="s">
        <v>8</v>
      </c>
      <c r="B25" s="1">
        <f>SUM(B8+B23)</f>
        <v>-11000</v>
      </c>
      <c r="D25" s="10" t="s">
        <v>15</v>
      </c>
      <c r="F25" s="1">
        <f>B25/27</f>
        <v>-407.4074074074074</v>
      </c>
      <c r="G25" s="1">
        <f>F25/4</f>
        <v>-101.85185185185185</v>
      </c>
      <c r="H25" s="1">
        <f>G25/3</f>
        <v>-33.95061728395061</v>
      </c>
    </row>
    <row r="26" ht="12.75">
      <c r="A26" s="5"/>
    </row>
    <row r="27" ht="12.75">
      <c r="A27" s="5"/>
    </row>
    <row r="28" spans="1:4" ht="23.25">
      <c r="A28" s="11" t="s">
        <v>12</v>
      </c>
      <c r="B28" s="12"/>
      <c r="C28" s="2"/>
      <c r="D28" s="2"/>
    </row>
    <row r="30" spans="1:4" ht="15.75">
      <c r="A30" s="2" t="s">
        <v>5</v>
      </c>
      <c r="B30" s="3">
        <f>B2</f>
        <v>39722</v>
      </c>
      <c r="C30" s="4" t="s">
        <v>1</v>
      </c>
      <c r="D30" s="3">
        <f>D2</f>
        <v>40086</v>
      </c>
    </row>
    <row r="31" spans="1:4" ht="15.75">
      <c r="A31" s="2" t="s">
        <v>3</v>
      </c>
      <c r="B31" s="6" t="s">
        <v>2</v>
      </c>
      <c r="C31" s="2"/>
      <c r="D31" s="2"/>
    </row>
    <row r="32" spans="1:8" ht="12.75">
      <c r="A32" s="5" t="s">
        <v>29</v>
      </c>
      <c r="B32" s="1">
        <f>B21</f>
        <v>0</v>
      </c>
      <c r="F32" s="1" t="s">
        <v>16</v>
      </c>
      <c r="G32" s="1">
        <f>IF(B32=0,"",F32/4)</f>
      </c>
      <c r="H32" s="1">
        <f>IF(B32=0,"",G32/3)</f>
      </c>
    </row>
    <row r="33" spans="1:8" ht="12.75">
      <c r="A33" s="5" t="s">
        <v>30</v>
      </c>
      <c r="B33">
        <v>25</v>
      </c>
      <c r="F33" s="1" t="s">
        <v>16</v>
      </c>
      <c r="G33" s="1" t="s">
        <v>16</v>
      </c>
      <c r="H33" s="1" t="s">
        <v>16</v>
      </c>
    </row>
    <row r="34" ht="12.75">
      <c r="A34" s="5"/>
    </row>
    <row r="35" spans="1:8" ht="20.25">
      <c r="A35" s="8" t="s">
        <v>6</v>
      </c>
      <c r="B35" s="1">
        <f>SUM(B32:B33)</f>
        <v>25</v>
      </c>
      <c r="F35" s="1" t="s">
        <v>16</v>
      </c>
      <c r="G35" s="1" t="s">
        <v>16</v>
      </c>
      <c r="H35" s="1" t="s">
        <v>16</v>
      </c>
    </row>
    <row r="38" ht="15.75">
      <c r="A38" s="2" t="s">
        <v>4</v>
      </c>
    </row>
    <row r="39" spans="1:2" ht="12.75">
      <c r="A39" s="5" t="s">
        <v>13</v>
      </c>
      <c r="B39">
        <v>0</v>
      </c>
    </row>
    <row r="40" spans="1:2" ht="12.75">
      <c r="A40" s="5" t="s">
        <v>14</v>
      </c>
      <c r="B40">
        <v>0</v>
      </c>
    </row>
    <row r="41" ht="12.75">
      <c r="A41" s="5"/>
    </row>
    <row r="42" spans="1:8" ht="20.25">
      <c r="A42" s="9" t="s">
        <v>7</v>
      </c>
      <c r="B42">
        <f>SUM(B39:B40)*-1</f>
        <v>0</v>
      </c>
      <c r="F42" s="1">
        <f>IF(B42=0,"",B42/27)</f>
      </c>
      <c r="G42" s="1">
        <f>IF(B42=0,"",F42/4)</f>
      </c>
      <c r="H42" s="1">
        <f>IF(B42=0,"",G42/3)</f>
      </c>
    </row>
    <row r="43" ht="12.75">
      <c r="A43" s="5"/>
    </row>
    <row r="44" spans="1:8" ht="20.25">
      <c r="A44" s="9" t="s">
        <v>8</v>
      </c>
      <c r="B44" s="1">
        <f>SUM(B35+B42)</f>
        <v>25</v>
      </c>
      <c r="F44" s="1">
        <f>IF(B44=0,"",B44/27)</f>
        <v>0.9259259259259259</v>
      </c>
      <c r="G44" s="1">
        <f>IF(B44=0,"",F44/4)</f>
        <v>0.23148148148148148</v>
      </c>
      <c r="H44" s="1">
        <f>IF(B44=0,"",G44/3)</f>
        <v>0.07716049382716049</v>
      </c>
    </row>
    <row r="45" ht="12.75">
      <c r="A45" s="5"/>
    </row>
  </sheetData>
  <printOptions/>
  <pageMargins left="0.75" right="0.75" top="1" bottom="1" header="0" footer="0"/>
  <pageSetup fitToHeight="2" horizontalDpi="600" verticalDpi="600" orientation="landscape" scale="95" r:id="rId1"/>
  <rowBreaks count="1" manualBreakCount="1">
    <brk id="2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Maria &amp; Torben</cp:lastModifiedBy>
  <cp:lastPrinted>2008-12-06T19:07:00Z</cp:lastPrinted>
  <dcterms:created xsi:type="dcterms:W3CDTF">1999-09-16T10:02:14Z</dcterms:created>
  <dcterms:modified xsi:type="dcterms:W3CDTF">2009-02-03T19:45:47Z</dcterms:modified>
  <cp:category/>
  <cp:version/>
  <cp:contentType/>
  <cp:contentStatus/>
</cp:coreProperties>
</file>